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ATA\XÃ TÀ ĐÙNG\2. DỰ TOÁN 2026\CÔNG KHAI DỰ TOÁN 2026\"/>
    </mc:Choice>
  </mc:AlternateContent>
  <xr:revisionPtr revIDLastSave="0" documentId="8_{7113065F-8A57-465C-9572-7C7B0BB1E978}" xr6:coauthVersionLast="47" xr6:coauthVersionMax="47" xr10:uidLastSave="{00000000-0000-0000-0000-000000000000}"/>
  <bookViews>
    <workbookView xWindow="-120" yWindow="-120" windowWidth="29040" windowHeight="15840" xr2:uid="{C7D5663D-2D2C-4008-8AF7-4FE0048F8C6C}"/>
  </bookViews>
  <sheets>
    <sheet name="Biêu số 108 " sheetId="1" r:id="rId1"/>
    <sheet name="Biểu số 109" sheetId="2" r:id="rId2"/>
    <sheet name="Biểu số 110" sheetId="3" r:id="rId3"/>
    <sheet name="Biếu số 111"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4" l="1"/>
  <c r="D8" i="4" s="1"/>
  <c r="E10" i="4"/>
  <c r="E8" i="4" s="1"/>
  <c r="G10" i="4"/>
  <c r="G8" i="4" s="1"/>
  <c r="H10" i="4"/>
  <c r="H8" i="4" s="1"/>
  <c r="C10" i="4"/>
  <c r="C8" i="4" s="1"/>
  <c r="F12" i="4"/>
  <c r="F13" i="4"/>
  <c r="F14" i="4"/>
  <c r="F15" i="4"/>
  <c r="F11" i="4"/>
  <c r="F10" i="4" s="1"/>
  <c r="F8" i="4" s="1"/>
  <c r="A2" i="4"/>
  <c r="C14" i="3"/>
  <c r="C18" i="3"/>
  <c r="C10" i="3" l="1"/>
  <c r="C11" i="3"/>
  <c r="C12" i="3"/>
  <c r="C13" i="3"/>
  <c r="C15" i="3"/>
  <c r="C16" i="3"/>
  <c r="C17" i="3"/>
  <c r="C19" i="3"/>
  <c r="C20" i="3"/>
  <c r="C21" i="3"/>
  <c r="C22" i="3"/>
  <c r="C23" i="3"/>
  <c r="C21" i="2"/>
  <c r="D10" i="2"/>
  <c r="D21" i="2"/>
  <c r="D6" i="1"/>
  <c r="D8" i="3" l="1"/>
  <c r="E8" i="3"/>
  <c r="C10" i="2"/>
  <c r="C8" i="3" l="1"/>
  <c r="D33" i="2"/>
  <c r="D9" i="2" s="1"/>
  <c r="C33" i="2"/>
  <c r="C9" i="2" l="1"/>
  <c r="B9" i="1" l="1"/>
  <c r="B6" i="1" s="1"/>
  <c r="A1" i="3" l="1"/>
</calcChain>
</file>

<file path=xl/sharedStrings.xml><?xml version="1.0" encoding="utf-8"?>
<sst xmlns="http://schemas.openxmlformats.org/spreadsheetml/2006/main" count="116" uniqueCount="101">
  <si>
    <t>UBND XÃ TÀ ĐÙNG</t>
  </si>
  <si>
    <t>Biểu số 108/CK TC-NSNN</t>
  </si>
  <si>
    <t>(Dự toán đã được Hội đồng nhân dân quyết định)</t>
  </si>
  <si>
    <t>NỘI DUNG THU</t>
  </si>
  <si>
    <t>DỰ TOÁN</t>
  </si>
  <si>
    <t>NỘI DUNG CHI</t>
  </si>
  <si>
    <t>TỔNG SỐ THU</t>
  </si>
  <si>
    <t>TỔNG SỐ CHI</t>
  </si>
  <si>
    <t>I. Các khoản thu xã hưởng 100 %</t>
  </si>
  <si>
    <t>I. Chi đầu tư phát triển</t>
  </si>
  <si>
    <t>II. Các khoản thu phân chia theo tỷ lệ</t>
  </si>
  <si>
    <t>II. Chi thường xuyên</t>
  </si>
  <si>
    <t>III. Thu bổ sung</t>
  </si>
  <si>
    <t>III. Dự phòng</t>
  </si>
  <si>
    <t>- Bổ sung cân đối ngân sách</t>
  </si>
  <si>
    <t>- Bổ sung có mục tiêu</t>
  </si>
  <si>
    <t>IV. Thu chuyển nguồn</t>
  </si>
  <si>
    <t>Ghi chú: (1) Bao gồm 4 khoản thu từ thuế, lệ phí Luật NSNN quy định cho ngân sách xã hưởng và những khoản thu ngân sách địa phương được hưởng có phân chia theo tỷ lệ phần trăm (%) cho xã.</t>
  </si>
  <si>
    <t>Biểu số 109/CK TC-NSNN</t>
  </si>
  <si>
    <t>STT</t>
  </si>
  <si>
    <t>NỘI DUNG</t>
  </si>
  <si>
    <t>THU NSNN</t>
  </si>
  <si>
    <t>THU NSX</t>
  </si>
  <si>
    <t>A</t>
  </si>
  <si>
    <t>B</t>
  </si>
  <si>
    <t>Tổng số thu ngân sách xã</t>
  </si>
  <si>
    <t>I</t>
  </si>
  <si>
    <t>Các khoản thu 100%</t>
  </si>
  <si>
    <t>II</t>
  </si>
  <si>
    <t>Các khoản thu phân chia theo tỷ lệ phần trăm (%)</t>
  </si>
  <si>
    <t>Thu tiền thuê mặt đất, mặt nước</t>
  </si>
  <si>
    <t>III</t>
  </si>
  <si>
    <t>Thu viện trợ không hoàn lại trực tiếp cho xã (nếu có)</t>
  </si>
  <si>
    <t>IV</t>
  </si>
  <si>
    <t>Thu chuyển nguồn</t>
  </si>
  <si>
    <t>VI</t>
  </si>
  <si>
    <t>Thu bổ sung từ ngân sách cấp trên</t>
  </si>
  <si>
    <t>DỰ TOÁN NĂM 2025</t>
  </si>
  <si>
    <t>TỔNG SỐ</t>
  </si>
  <si>
    <t>ĐẦU TƯ PHÁT TRIỂN</t>
  </si>
  <si>
    <t>THƯỜNG XUYÊN</t>
  </si>
  <si>
    <t>1=2+3</t>
  </si>
  <si>
    <t>TỔNG CHI</t>
  </si>
  <si>
    <t>Trong đó:</t>
  </si>
  <si>
    <t>Chi an ninh quốc phòng</t>
  </si>
  <si>
    <t>Chi sự nghiệp đảm bảo xã hội</t>
  </si>
  <si>
    <t>Chi sự nghiệp giáo dục</t>
  </si>
  <si>
    <t>Chi bảo vệ môi trường</t>
  </si>
  <si>
    <t>Chi sự nghiệp khoa học và công nghệ</t>
  </si>
  <si>
    <t>Sự nghiệp văn hoá, thông tin</t>
  </si>
  <si>
    <t>Chi thể dục thể thao</t>
  </si>
  <si>
    <t>Chi phát thanh, truyền thanh</t>
  </si>
  <si>
    <t>Chi các hoạt động kinh tế</t>
  </si>
  <si>
    <t>Chi hoạt động cơ quan quản lý Nhà nước, Đảng, Đoàn thể</t>
  </si>
  <si>
    <t>Dự phòng ngân sách</t>
  </si>
  <si>
    <r>
      <t>Thuế Thu nhập doanh nghiệp (</t>
    </r>
    <r>
      <rPr>
        <i/>
        <sz val="13"/>
        <color rgb="FF000000"/>
        <rFont val="Times New Roman"/>
        <family val="1"/>
      </rPr>
      <t>do địa phương quản lý</t>
    </r>
    <r>
      <rPr>
        <sz val="13"/>
        <color rgb="FF000000"/>
        <rFont val="Times New Roman"/>
        <family val="1"/>
      </rPr>
      <t>)</t>
    </r>
  </si>
  <si>
    <t>Thuế thu nhập cá nhân</t>
  </si>
  <si>
    <t>Thuế tiêu thụ đặc biệt</t>
  </si>
  <si>
    <t>Thuế sử dụng đất nông nghiệp thu từ hộ gia đình</t>
  </si>
  <si>
    <t>Lệ phí môn bài thu từ cá nhân, hộ kinh doanh</t>
  </si>
  <si>
    <t>Thu tiền sử dụng đất</t>
  </si>
  <si>
    <t>Thu lệ phí trước bạ nhà đất</t>
  </si>
  <si>
    <t>Phí, lệ phí</t>
  </si>
  <si>
    <t>Thu từ quỹ đất công ích và thu hoa lợi công sản khác</t>
  </si>
  <si>
    <t>Thu từ hoạt động kinh tế và sự nghiệp</t>
  </si>
  <si>
    <t>Thu phạt, tịch thu khác theo quy định</t>
  </si>
  <si>
    <t>Đóng góp của nhân dân theo quy định</t>
  </si>
  <si>
    <t xml:space="preserve">Đóng góp tự nguyện của các tổ chức, cá nhân </t>
  </si>
  <si>
    <t>Thuế sử dụng đất phi nông nghiệp</t>
  </si>
  <si>
    <t>Thu khác</t>
  </si>
  <si>
    <r>
      <t>Thuế thu nhập doanh nghiệp (</t>
    </r>
    <r>
      <rPr>
        <i/>
        <sz val="13"/>
        <color rgb="FF000000"/>
        <rFont val="Times New Roman"/>
        <family val="1"/>
      </rPr>
      <t>Ngoài quốc doanh</t>
    </r>
    <r>
      <rPr>
        <sz val="13"/>
        <color rgb="FF000000"/>
        <rFont val="Times New Roman"/>
        <family val="1"/>
      </rPr>
      <t>)</t>
    </r>
  </si>
  <si>
    <t>Thuế giá trị gia tăng (Ngoài quốc doanh)</t>
  </si>
  <si>
    <t>Chi an ninh và trật tự an toàn xã hội</t>
  </si>
  <si>
    <t>Bổ sung cân đối ngân sách</t>
  </si>
  <si>
    <t>Bổ sung có mục tiêu</t>
  </si>
  <si>
    <t>Đơn vị: đồng</t>
  </si>
  <si>
    <t>Đơn vị:đồng</t>
  </si>
  <si>
    <t>Biểu số 110/CK TC-NSNN</t>
  </si>
  <si>
    <t>CÂN ĐỐI DỰ TOÁN NGÂN SÁCH XÃ NĂM 2026</t>
  </si>
  <si>
    <t>IV. Chi bổ sung có mục tiêu ngân sách xã</t>
  </si>
  <si>
    <t>DỰ TOÁN THU NGÂN SÁCH XÃ NĂM 2026</t>
  </si>
  <si>
    <t>DỰ TOÁN CHI NGÂN SÁCH XÃ NĂM 2026</t>
  </si>
  <si>
    <t>Chi y tế, dân số và gia đình</t>
  </si>
  <si>
    <t>Chi thường xuyên khác</t>
  </si>
  <si>
    <t>Biểu số 111/CK TC-NSNN</t>
  </si>
  <si>
    <t>Tên công trình</t>
  </si>
  <si>
    <t>Thời gian khởi công - hoàn thành</t>
  </si>
  <si>
    <t>Tổng dự toán được duyệt</t>
  </si>
  <si>
    <t>Giá trị thực hiện đến 31/12…</t>
  </si>
  <si>
    <t>Giá trị đã thanh toán đến 31/12/…</t>
  </si>
  <si>
    <t>Tổng số</t>
  </si>
  <si>
    <t>Trong đó thanh toán khối lượng năm trước</t>
  </si>
  <si>
    <t>Chia theo nguồn vốn</t>
  </si>
  <si>
    <t>Dự toán năm 2026</t>
  </si>
  <si>
    <t>1. Công trình chuyển tiếp</t>
  </si>
  <si>
    <t>2. Công trình khởi công mới</t>
  </si>
  <si>
    <t>Nhà làm việc 06 phòng, kết hợp chỗ ở cho Dân quân thường trực</t>
  </si>
  <si>
    <t>Hỗ trợ, bồi thường, tái định cư công trình: Nghĩa địa bon B'Dơng xã Tà Đùng</t>
  </si>
  <si>
    <t>Hỗ trợ, bồi thường, tái định cư công trình: Bãi rác xã Tà Đùng</t>
  </si>
  <si>
    <t>Trường Mẫu giáo Hoa Lan; Hạng mục: Nhà lớp học 08 phòng (2 tầng) điểm chính và thiết bị</t>
  </si>
  <si>
    <t>Trường mẫu giáo Hoa Đào (điểm Nâm Sơ Ni); hạng mục: Nhà lớp học 03 phòng, sân bê tông, hàng rào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</si>
</sst>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00_);_(* \(#,##0.00\);_(* &quot;-&quot;??_);_(@_)"/>
    <numFmt numFmtId="165" formatCode="_(* #,##0_);_(* \(#,##0\);_(* &quot;-&quot;??_);_(@_)"/>
    <numFmt numFmtId="166" formatCode="###,###"/>
  </numFmts>
  <fonts count="13">
    <font>
      <sz val="11"/>
      <color theme="1"/>
      <name val="Calibri"/>
      <family val="2"/>
      <scheme val="minor"/>
    </font>
    <font>
      <sz val="11"/>
      <color theme="1"/>
      <name val="Calibri"/>
      <family val="2"/>
      <scheme val="minor"/>
    </font>
    <font>
      <sz val="10"/>
      <color theme="1"/>
      <name val="Times New Roman"/>
      <family val="1"/>
    </font>
    <font>
      <sz val="12"/>
      <color theme="1"/>
      <name val="Times New Roman"/>
      <family val="1"/>
    </font>
    <font>
      <b/>
      <sz val="13"/>
      <color rgb="FF000000"/>
      <name val="Times New Roman"/>
      <family val="1"/>
    </font>
    <font>
      <i/>
      <sz val="13"/>
      <color rgb="FF000000"/>
      <name val="Times New Roman"/>
      <family val="1"/>
    </font>
    <font>
      <i/>
      <sz val="11"/>
      <color rgb="FF000000"/>
      <name val="Times New Roman"/>
      <family val="1"/>
    </font>
    <font>
      <sz val="13"/>
      <color rgb="FF000000"/>
      <name val="Times New Roman"/>
      <family val="1"/>
    </font>
    <font>
      <sz val="13"/>
      <color theme="1"/>
      <name val="Times New Roman"/>
      <family val="1"/>
    </font>
    <font>
      <sz val="13"/>
      <name val="VNTime"/>
    </font>
    <font>
      <sz val="13"/>
      <name val="Times New Roman"/>
      <family val="1"/>
    </font>
    <font>
      <b/>
      <sz val="13"/>
      <name val="Times New Roman"/>
      <family val="1"/>
    </font>
    <font>
      <b/>
      <sz val="13"/>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9" fillId="0" borderId="0"/>
    <xf numFmtId="41" fontId="1" fillId="0" borderId="0" applyFont="0" applyFill="0" applyBorder="0" applyAlignment="0" applyProtection="0"/>
  </cellStyleXfs>
  <cellXfs count="73">
    <xf numFmtId="0" fontId="0" fillId="0" borderId="0" xfId="0"/>
    <xf numFmtId="0" fontId="2" fillId="0" borderId="0" xfId="0" applyFont="1"/>
    <xf numFmtId="0" fontId="5" fillId="2" borderId="0" xfId="0" applyFont="1" applyFill="1" applyAlignment="1">
      <alignment vertical="center" wrapText="1"/>
    </xf>
    <xf numFmtId="0" fontId="3" fillId="0" borderId="0" xfId="0" applyFont="1" applyAlignment="1">
      <alignment vertical="center" wrapText="1"/>
    </xf>
    <xf numFmtId="0" fontId="4" fillId="2" borderId="0" xfId="0" applyFont="1" applyFill="1" applyAlignment="1">
      <alignment vertical="center" wrapText="1"/>
    </xf>
    <xf numFmtId="0" fontId="5" fillId="2" borderId="0" xfId="0" applyFont="1" applyFill="1" applyAlignment="1">
      <alignment horizontal="center" vertical="center" wrapText="1"/>
    </xf>
    <xf numFmtId="0" fontId="7" fillId="2" borderId="1" xfId="0" applyFont="1" applyFill="1" applyBorder="1" applyAlignment="1">
      <alignment vertical="center" wrapText="1"/>
    </xf>
    <xf numFmtId="3" fontId="7" fillId="2" borderId="1" xfId="0" applyNumberFormat="1" applyFont="1" applyFill="1" applyBorder="1" applyAlignment="1">
      <alignment horizontal="right" vertical="center" wrapText="1"/>
    </xf>
    <xf numFmtId="0" fontId="7" fillId="2" borderId="1" xfId="0" applyFont="1" applyFill="1" applyBorder="1" applyAlignment="1">
      <alignment horizontal="right" vertical="center" wrapText="1"/>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right" vertical="center" wrapText="1"/>
    </xf>
    <xf numFmtId="0" fontId="6" fillId="2" borderId="0" xfId="0" applyFont="1" applyFill="1" applyAlignment="1">
      <alignment horizontal="center" vertical="center" wrapText="1"/>
    </xf>
    <xf numFmtId="0" fontId="4"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8" fillId="0" borderId="1" xfId="0" applyFont="1" applyBorder="1" applyAlignment="1">
      <alignment vertical="center" wrapText="1"/>
    </xf>
    <xf numFmtId="0" fontId="4" fillId="2" borderId="1" xfId="0" applyFont="1" applyFill="1" applyBorder="1" applyAlignment="1">
      <alignment horizontal="right" vertical="center" wrapText="1"/>
    </xf>
    <xf numFmtId="165" fontId="4" fillId="2" borderId="1" xfId="1" applyNumberFormat="1" applyFont="1" applyFill="1" applyBorder="1" applyAlignment="1">
      <alignment horizontal="right" vertical="center" wrapText="1"/>
    </xf>
    <xf numFmtId="165" fontId="0" fillId="0" borderId="0" xfId="0" applyNumberFormat="1"/>
    <xf numFmtId="3" fontId="3" fillId="0" borderId="0" xfId="0" applyNumberFormat="1" applyFont="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0" borderId="0" xfId="0" applyFont="1"/>
    <xf numFmtId="0" fontId="5" fillId="2" borderId="0" xfId="0" applyFont="1" applyFill="1" applyAlignment="1">
      <alignment horizontal="left" vertical="center" wrapText="1"/>
    </xf>
    <xf numFmtId="0" fontId="4" fillId="2" borderId="1" xfId="0" applyFont="1" applyFill="1" applyBorder="1" applyAlignment="1">
      <alignment horizontal="center" vertical="center" wrapText="1"/>
    </xf>
    <xf numFmtId="41" fontId="7" fillId="2" borderId="1" xfId="3"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vertical="center" wrapText="1"/>
    </xf>
    <xf numFmtId="165" fontId="7" fillId="2" borderId="2" xfId="1" applyNumberFormat="1" applyFont="1" applyFill="1" applyBorder="1" applyAlignment="1">
      <alignment horizontal="right"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vertical="center" wrapText="1"/>
    </xf>
    <xf numFmtId="165" fontId="7" fillId="2" borderId="3" xfId="1" applyNumberFormat="1" applyFont="1" applyFill="1" applyBorder="1" applyAlignment="1">
      <alignment horizontal="righ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vertical="center" wrapText="1"/>
    </xf>
    <xf numFmtId="165" fontId="7" fillId="2" borderId="4" xfId="1" applyNumberFormat="1" applyFont="1" applyFill="1" applyBorder="1" applyAlignment="1">
      <alignment horizontal="right" vertical="center" wrapText="1"/>
    </xf>
    <xf numFmtId="165" fontId="7" fillId="2" borderId="3" xfId="1" applyNumberFormat="1" applyFont="1" applyFill="1" applyBorder="1" applyAlignment="1">
      <alignment horizontal="right" vertical="center"/>
    </xf>
    <xf numFmtId="165" fontId="7" fillId="2" borderId="4" xfId="1" applyNumberFormat="1" applyFont="1" applyFill="1" applyBorder="1" applyAlignment="1">
      <alignment horizontal="right" vertical="center"/>
    </xf>
    <xf numFmtId="41" fontId="4" fillId="2" borderId="1" xfId="3" applyFont="1" applyFill="1" applyBorder="1" applyAlignment="1">
      <alignment horizontal="right" vertical="center" wrapText="1"/>
    </xf>
    <xf numFmtId="0" fontId="8" fillId="0" borderId="0" xfId="0" applyFont="1" applyAlignment="1">
      <alignment vertical="center" wrapText="1"/>
    </xf>
    <xf numFmtId="0" fontId="8" fillId="0" borderId="0" xfId="0" applyFont="1"/>
    <xf numFmtId="3" fontId="7" fillId="2" borderId="2" xfId="0" applyNumberFormat="1" applyFont="1" applyFill="1" applyBorder="1" applyAlignment="1">
      <alignment horizontal="right" vertical="center" wrapText="1"/>
    </xf>
    <xf numFmtId="41" fontId="7" fillId="2" borderId="2" xfId="3" applyFont="1" applyFill="1" applyBorder="1" applyAlignment="1">
      <alignment horizontal="right" vertical="center" wrapText="1"/>
    </xf>
    <xf numFmtId="166" fontId="10" fillId="3" borderId="5" xfId="2" applyNumberFormat="1" applyFont="1" applyFill="1" applyBorder="1" applyAlignment="1">
      <alignment horizontal="left" vertical="center" wrapText="1"/>
    </xf>
    <xf numFmtId="3" fontId="7" fillId="2" borderId="3" xfId="0" applyNumberFormat="1" applyFont="1" applyFill="1" applyBorder="1" applyAlignment="1">
      <alignment horizontal="right" vertical="center" wrapText="1"/>
    </xf>
    <xf numFmtId="41" fontId="7" fillId="2" borderId="3" xfId="3" applyFont="1" applyFill="1" applyBorder="1" applyAlignment="1">
      <alignment horizontal="right" vertical="center" wrapText="1"/>
    </xf>
    <xf numFmtId="41" fontId="7" fillId="0" borderId="3" xfId="3" applyFont="1" applyBorder="1" applyAlignment="1">
      <alignment vertical="center" wrapText="1"/>
    </xf>
    <xf numFmtId="0" fontId="8" fillId="0" borderId="3" xfId="0" applyFont="1" applyBorder="1" applyAlignment="1">
      <alignment vertical="center" wrapText="1"/>
    </xf>
    <xf numFmtId="41" fontId="7" fillId="0" borderId="3" xfId="3" applyFont="1" applyBorder="1" applyAlignment="1">
      <alignment vertical="center"/>
    </xf>
    <xf numFmtId="0" fontId="7" fillId="0" borderId="4" xfId="0" applyFont="1" applyBorder="1" applyAlignment="1">
      <alignment vertical="center"/>
    </xf>
    <xf numFmtId="3" fontId="7" fillId="2" borderId="4" xfId="0" applyNumberFormat="1" applyFont="1" applyFill="1" applyBorder="1" applyAlignment="1">
      <alignment horizontal="right" vertical="center" wrapText="1"/>
    </xf>
    <xf numFmtId="41" fontId="7" fillId="0" borderId="4" xfId="3" applyFont="1" applyBorder="1" applyAlignment="1">
      <alignment horizontal="right" vertical="center"/>
    </xf>
    <xf numFmtId="41" fontId="7" fillId="2" borderId="4" xfId="3" applyFont="1" applyFill="1" applyBorder="1" applyAlignment="1">
      <alignment horizontal="right" vertical="center" wrapText="1"/>
    </xf>
    <xf numFmtId="0" fontId="11" fillId="0" borderId="1" xfId="0" applyFont="1" applyBorder="1" applyAlignment="1">
      <alignment horizontal="center" vertical="center" wrapText="1"/>
    </xf>
    <xf numFmtId="0" fontId="12" fillId="0" borderId="0" xfId="0" applyFont="1"/>
    <xf numFmtId="0" fontId="11"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vertical="center" wrapText="1"/>
    </xf>
    <xf numFmtId="0" fontId="8" fillId="0" borderId="1" xfId="0" applyFont="1" applyBorder="1" applyAlignment="1">
      <alignment vertical="center"/>
    </xf>
    <xf numFmtId="0" fontId="8" fillId="0" borderId="0" xfId="0" applyFont="1" applyAlignment="1">
      <alignment vertical="center"/>
    </xf>
    <xf numFmtId="41" fontId="8" fillId="0" borderId="1" xfId="0" applyNumberFormat="1" applyFont="1" applyBorder="1" applyAlignment="1">
      <alignment vertical="center"/>
    </xf>
    <xf numFmtId="0" fontId="8" fillId="0" borderId="1" xfId="0" applyFont="1" applyBorder="1" applyAlignment="1">
      <alignment horizontal="left" vertical="center" wrapText="1"/>
    </xf>
    <xf numFmtId="41" fontId="10" fillId="3" borderId="1" xfId="3" applyFont="1" applyFill="1" applyBorder="1" applyAlignment="1">
      <alignment horizontal="right" vertical="center" wrapText="1"/>
    </xf>
    <xf numFmtId="0" fontId="10" fillId="0" borderId="1" xfId="0" applyFont="1" applyBorder="1" applyAlignment="1">
      <alignment horizontal="left" vertical="center" wrapText="1"/>
    </xf>
    <xf numFmtId="0" fontId="12" fillId="0" borderId="1" xfId="0" applyFont="1" applyBorder="1" applyAlignment="1">
      <alignment vertical="center"/>
    </xf>
    <xf numFmtId="41" fontId="12" fillId="0" borderId="1" xfId="0" applyNumberFormat="1" applyFont="1" applyBorder="1" applyAlignment="1">
      <alignment vertical="center"/>
    </xf>
    <xf numFmtId="0" fontId="12" fillId="0" borderId="0" xfId="0" applyFont="1" applyAlignment="1">
      <alignment vertical="center"/>
    </xf>
    <xf numFmtId="0" fontId="5" fillId="2" borderId="7" xfId="0" applyFont="1" applyFill="1" applyBorder="1" applyAlignment="1">
      <alignment horizontal="center" vertical="center" wrapText="1"/>
    </xf>
    <xf numFmtId="41" fontId="12" fillId="0" borderId="1" xfId="0" applyNumberFormat="1" applyFont="1" applyBorder="1" applyAlignment="1">
      <alignment horizontal="right" vertical="center"/>
    </xf>
    <xf numFmtId="0" fontId="8" fillId="0" borderId="1" xfId="0" applyFont="1" applyBorder="1" applyAlignment="1">
      <alignment horizontal="right" vertical="center"/>
    </xf>
    <xf numFmtId="41" fontId="8" fillId="0" borderId="1" xfId="0" applyNumberFormat="1" applyFont="1" applyBorder="1" applyAlignment="1">
      <alignment horizontal="right" vertical="center"/>
    </xf>
    <xf numFmtId="41" fontId="8" fillId="0" borderId="1" xfId="3" applyFont="1" applyBorder="1" applyAlignment="1">
      <alignment vertical="center" wrapText="1"/>
    </xf>
    <xf numFmtId="41" fontId="8" fillId="0" borderId="1" xfId="3" applyFont="1" applyBorder="1" applyAlignment="1">
      <alignment horizontal="right" vertical="center" wrapText="1"/>
    </xf>
  </cellXfs>
  <cellStyles count="4">
    <cellStyle name="Comma" xfId="1" builtinId="3"/>
    <cellStyle name="Comma [0]" xfId="3" builtinId="6"/>
    <cellStyle name="Normal" xfId="0" builtinId="0"/>
    <cellStyle name="Normal_Chi NSTW NSDP 2002 - PL" xfId="2" xr:uid="{07BDDBC9-103E-4BC3-824F-63A4EF54B4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1857375</xdr:colOff>
      <xdr:row>0</xdr:row>
      <xdr:rowOff>314325</xdr:rowOff>
    </xdr:from>
    <xdr:to>
      <xdr:col>0</xdr:col>
      <xdr:colOff>2667000</xdr:colOff>
      <xdr:row>0</xdr:row>
      <xdr:rowOff>314325</xdr:rowOff>
    </xdr:to>
    <xdr:cxnSp macro="">
      <xdr:nvCxnSpPr>
        <xdr:cNvPr id="3" name="Straight Connector 2">
          <a:extLst>
            <a:ext uri="{FF2B5EF4-FFF2-40B4-BE49-F238E27FC236}">
              <a16:creationId xmlns:a16="http://schemas.microsoft.com/office/drawing/2014/main" id="{75E6D787-5C1F-81B6-B62F-833445ADB432}"/>
            </a:ext>
          </a:extLst>
        </xdr:cNvPr>
        <xdr:cNvCxnSpPr/>
      </xdr:nvCxnSpPr>
      <xdr:spPr>
        <a:xfrm>
          <a:off x="1857375" y="314325"/>
          <a:ext cx="809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1143000</xdr:colOff>
      <xdr:row>1</xdr:row>
      <xdr:rowOff>228600</xdr:rowOff>
    </xdr:from>
    <xdr:to>
      <xdr:col>1</xdr:col>
      <xdr:colOff>1990725</xdr:colOff>
      <xdr:row>1</xdr:row>
      <xdr:rowOff>228600</xdr:rowOff>
    </xdr:to>
    <xdr:cxnSp macro="">
      <xdr:nvCxnSpPr>
        <xdr:cNvPr id="3" name="Straight Connector 2">
          <a:extLst>
            <a:ext uri="{FF2B5EF4-FFF2-40B4-BE49-F238E27FC236}">
              <a16:creationId xmlns:a16="http://schemas.microsoft.com/office/drawing/2014/main" id="{B216D815-A3BC-F092-D11B-5414BA088AC2}"/>
            </a:ext>
          </a:extLst>
        </xdr:cNvPr>
        <xdr:cNvCxnSpPr/>
      </xdr:nvCxnSpPr>
      <xdr:spPr>
        <a:xfrm>
          <a:off x="1752600" y="419100"/>
          <a:ext cx="847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619125</xdr:colOff>
      <xdr:row>0</xdr:row>
      <xdr:rowOff>257175</xdr:rowOff>
    </xdr:from>
    <xdr:to>
      <xdr:col>1</xdr:col>
      <xdr:colOff>1543050</xdr:colOff>
      <xdr:row>0</xdr:row>
      <xdr:rowOff>257175</xdr:rowOff>
    </xdr:to>
    <xdr:cxnSp macro="">
      <xdr:nvCxnSpPr>
        <xdr:cNvPr id="3" name="Straight Connector 2">
          <a:extLst>
            <a:ext uri="{FF2B5EF4-FFF2-40B4-BE49-F238E27FC236}">
              <a16:creationId xmlns:a16="http://schemas.microsoft.com/office/drawing/2014/main" id="{3A1F3CFD-289E-0AAE-D983-F383A1A5CE97}"/>
            </a:ext>
          </a:extLst>
        </xdr:cNvPr>
        <xdr:cNvCxnSpPr/>
      </xdr:nvCxnSpPr>
      <xdr:spPr>
        <a:xfrm>
          <a:off x="1143000" y="257175"/>
          <a:ext cx="923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2258784</xdr:colOff>
      <xdr:row>1</xdr:row>
      <xdr:rowOff>257175</xdr:rowOff>
    </xdr:from>
    <xdr:to>
      <xdr:col>0</xdr:col>
      <xdr:colOff>3050266</xdr:colOff>
      <xdr:row>1</xdr:row>
      <xdr:rowOff>257175</xdr:rowOff>
    </xdr:to>
    <xdr:cxnSp macro="">
      <xdr:nvCxnSpPr>
        <xdr:cNvPr id="2" name="Straight Connector 1">
          <a:extLst>
            <a:ext uri="{FF2B5EF4-FFF2-40B4-BE49-F238E27FC236}">
              <a16:creationId xmlns:a16="http://schemas.microsoft.com/office/drawing/2014/main" id="{974F3959-0105-4654-834D-644A0D0A3A36}"/>
            </a:ext>
          </a:extLst>
        </xdr:cNvPr>
        <xdr:cNvCxnSpPr/>
      </xdr:nvCxnSpPr>
      <xdr:spPr>
        <a:xfrm>
          <a:off x="2258784" y="257175"/>
          <a:ext cx="7914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0C666-ACA6-4281-B562-5788BF417812}">
  <sheetPr>
    <pageSetUpPr fitToPage="1"/>
  </sheetPr>
  <dimension ref="A1:D17"/>
  <sheetViews>
    <sheetView tabSelected="1" workbookViewId="0">
      <selection activeCell="C8" sqref="C8"/>
    </sheetView>
  </sheetViews>
  <sheetFormatPr defaultRowHeight="15"/>
  <cols>
    <col min="1" max="1" width="41" customWidth="1"/>
    <col min="2" max="2" width="28.140625" customWidth="1"/>
    <col min="3" max="3" width="29.140625" customWidth="1"/>
    <col min="4" max="4" width="28.140625" customWidth="1"/>
  </cols>
  <sheetData>
    <row r="1" spans="1:4" ht="33" customHeight="1">
      <c r="A1" s="20" t="s">
        <v>0</v>
      </c>
      <c r="B1" s="20"/>
      <c r="C1" s="20" t="s">
        <v>1</v>
      </c>
      <c r="D1" s="20"/>
    </row>
    <row r="2" spans="1:4" ht="41.25" customHeight="1">
      <c r="A2" s="20" t="s">
        <v>78</v>
      </c>
      <c r="B2" s="20"/>
      <c r="C2" s="20"/>
      <c r="D2" s="20"/>
    </row>
    <row r="3" spans="1:4" ht="20.25" customHeight="1">
      <c r="A3" s="21" t="s">
        <v>2</v>
      </c>
      <c r="B3" s="21"/>
      <c r="C3" s="21"/>
      <c r="D3" s="21"/>
    </row>
    <row r="4" spans="1:4" ht="16.5" customHeight="1">
      <c r="A4" s="22"/>
      <c r="B4" s="22"/>
      <c r="C4" s="22"/>
      <c r="D4" s="11" t="s">
        <v>75</v>
      </c>
    </row>
    <row r="5" spans="1:4" ht="75.75" customHeight="1">
      <c r="A5" s="9" t="s">
        <v>3</v>
      </c>
      <c r="B5" s="9" t="s">
        <v>4</v>
      </c>
      <c r="C5" s="9" t="s">
        <v>5</v>
      </c>
      <c r="D5" s="9" t="s">
        <v>4</v>
      </c>
    </row>
    <row r="6" spans="1:4" ht="38.25" customHeight="1">
      <c r="A6" s="9" t="s">
        <v>6</v>
      </c>
      <c r="B6" s="10">
        <f>B7+B8+B9</f>
        <v>188384000000</v>
      </c>
      <c r="C6" s="9" t="s">
        <v>7</v>
      </c>
      <c r="D6" s="10">
        <f>D7+D8+D9+D10</f>
        <v>188384000000</v>
      </c>
    </row>
    <row r="7" spans="1:4" ht="33.75" customHeight="1">
      <c r="A7" s="6" t="s">
        <v>8</v>
      </c>
      <c r="B7" s="7">
        <v>9385000000</v>
      </c>
      <c r="C7" s="6" t="s">
        <v>9</v>
      </c>
      <c r="D7" s="8">
        <v>6135000000</v>
      </c>
    </row>
    <row r="8" spans="1:4" ht="33.75" customHeight="1">
      <c r="A8" s="6" t="s">
        <v>10</v>
      </c>
      <c r="B8" s="7">
        <v>9494000000</v>
      </c>
      <c r="C8" s="6" t="s">
        <v>11</v>
      </c>
      <c r="D8" s="7">
        <v>132577000000</v>
      </c>
    </row>
    <row r="9" spans="1:4" ht="33.75" customHeight="1">
      <c r="A9" s="6" t="s">
        <v>12</v>
      </c>
      <c r="B9" s="7">
        <f>B10+B11+B12</f>
        <v>169505000000</v>
      </c>
      <c r="C9" s="6" t="s">
        <v>13</v>
      </c>
      <c r="D9" s="7">
        <v>2840000000</v>
      </c>
    </row>
    <row r="10" spans="1:4" ht="37.5" customHeight="1">
      <c r="A10" s="6" t="s">
        <v>14</v>
      </c>
      <c r="B10" s="7">
        <v>122673000000</v>
      </c>
      <c r="C10" s="6" t="s">
        <v>79</v>
      </c>
      <c r="D10" s="25">
        <v>46832000000</v>
      </c>
    </row>
    <row r="11" spans="1:4" ht="33.75" customHeight="1">
      <c r="A11" s="6" t="s">
        <v>15</v>
      </c>
      <c r="B11" s="25">
        <v>46832000000</v>
      </c>
      <c r="C11" s="6"/>
      <c r="D11" s="8"/>
    </row>
    <row r="12" spans="1:4" ht="33.75" customHeight="1">
      <c r="A12" s="6" t="s">
        <v>16</v>
      </c>
      <c r="B12" s="8">
        <v>0</v>
      </c>
      <c r="C12" s="6"/>
      <c r="D12" s="8"/>
    </row>
    <row r="13" spans="1:4" ht="18" customHeight="1">
      <c r="A13" s="22"/>
      <c r="B13" s="22"/>
      <c r="C13" s="22"/>
      <c r="D13" s="22"/>
    </row>
    <row r="14" spans="1:4" ht="105" customHeight="1">
      <c r="A14" s="23" t="s">
        <v>17</v>
      </c>
      <c r="B14" s="23"/>
      <c r="C14" s="23"/>
      <c r="D14" s="23"/>
    </row>
    <row r="15" spans="1:4" ht="15" customHeight="1">
      <c r="A15" s="2"/>
      <c r="B15" s="2"/>
      <c r="C15" s="2"/>
      <c r="D15" s="2"/>
    </row>
    <row r="16" spans="1:4" ht="15" customHeight="1">
      <c r="A16" s="2"/>
      <c r="B16" s="2"/>
      <c r="C16" s="2"/>
      <c r="D16" s="2"/>
    </row>
    <row r="17" spans="1:4" ht="15" customHeight="1">
      <c r="A17" s="2"/>
      <c r="B17" s="2"/>
      <c r="C17" s="2"/>
      <c r="D17" s="2"/>
    </row>
  </sheetData>
  <mergeCells count="7">
    <mergeCell ref="A14:D14"/>
    <mergeCell ref="A13:D13"/>
    <mergeCell ref="C1:D1"/>
    <mergeCell ref="A2:D2"/>
    <mergeCell ref="A3:D3"/>
    <mergeCell ref="A1:B1"/>
    <mergeCell ref="A4:C4"/>
  </mergeCells>
  <pageMargins left="0.7" right="0.7" top="0.75" bottom="0.75" header="0.3" footer="0.3"/>
  <pageSetup scale="69"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55B3-C3AA-470C-8B2F-B2ACA20524CE}">
  <sheetPr>
    <pageSetUpPr fitToPage="1"/>
  </sheetPr>
  <dimension ref="A2:E35"/>
  <sheetViews>
    <sheetView workbookViewId="0">
      <selection activeCell="B21" sqref="B21"/>
    </sheetView>
  </sheetViews>
  <sheetFormatPr defaultRowHeight="15"/>
  <cols>
    <col min="2" max="2" width="57.140625" customWidth="1"/>
    <col min="3" max="3" width="27.28515625" customWidth="1"/>
    <col min="4" max="4" width="25.85546875" customWidth="1"/>
    <col min="5" max="5" width="13" customWidth="1"/>
  </cols>
  <sheetData>
    <row r="2" spans="1:5" ht="20.25" customHeight="1">
      <c r="A2" s="20" t="s">
        <v>0</v>
      </c>
      <c r="B2" s="20"/>
      <c r="C2" s="20" t="s">
        <v>18</v>
      </c>
      <c r="D2" s="20"/>
    </row>
    <row r="3" spans="1:5" ht="37.5" customHeight="1">
      <c r="A3" s="20" t="s">
        <v>80</v>
      </c>
      <c r="B3" s="20"/>
      <c r="C3" s="20"/>
      <c r="D3" s="20"/>
    </row>
    <row r="4" spans="1:5" ht="24.75" customHeight="1">
      <c r="A4" s="21" t="s">
        <v>2</v>
      </c>
      <c r="B4" s="21"/>
      <c r="C4" s="21"/>
      <c r="D4" s="21"/>
    </row>
    <row r="5" spans="1:5" ht="26.25" customHeight="1">
      <c r="A5" s="1"/>
      <c r="B5" s="1"/>
      <c r="C5" s="2"/>
      <c r="D5" s="5" t="s">
        <v>75</v>
      </c>
    </row>
    <row r="6" spans="1:5" ht="34.5" customHeight="1">
      <c r="A6" s="24" t="s">
        <v>19</v>
      </c>
      <c r="B6" s="24" t="s">
        <v>20</v>
      </c>
      <c r="C6" s="24" t="s">
        <v>4</v>
      </c>
      <c r="D6" s="24"/>
    </row>
    <row r="7" spans="1:5" ht="49.5" customHeight="1">
      <c r="A7" s="24"/>
      <c r="B7" s="24"/>
      <c r="C7" s="9" t="s">
        <v>21</v>
      </c>
      <c r="D7" s="9" t="s">
        <v>22</v>
      </c>
    </row>
    <row r="8" spans="1:5" ht="24" customHeight="1">
      <c r="A8" s="9" t="s">
        <v>23</v>
      </c>
      <c r="B8" s="9" t="s">
        <v>24</v>
      </c>
      <c r="C8" s="9">
        <v>1</v>
      </c>
      <c r="D8" s="9">
        <v>2</v>
      </c>
    </row>
    <row r="9" spans="1:5" ht="24" customHeight="1">
      <c r="A9" s="9"/>
      <c r="B9" s="12" t="s">
        <v>25</v>
      </c>
      <c r="C9" s="16">
        <f>C10+C21+C31+C32+C33</f>
        <v>189630000000</v>
      </c>
      <c r="D9" s="16">
        <f>D10+D21+D31+D32+D33</f>
        <v>188384000000</v>
      </c>
    </row>
    <row r="10" spans="1:5" ht="24" customHeight="1">
      <c r="A10" s="9" t="s">
        <v>26</v>
      </c>
      <c r="B10" s="12" t="s">
        <v>27</v>
      </c>
      <c r="C10" s="16">
        <f>SUM(C11:C20)</f>
        <v>10335000000</v>
      </c>
      <c r="D10" s="16">
        <f>SUM(D11:D20)</f>
        <v>9385000000</v>
      </c>
      <c r="E10" s="17"/>
    </row>
    <row r="11" spans="1:5" ht="24" customHeight="1">
      <c r="A11" s="26">
        <v>1</v>
      </c>
      <c r="B11" s="27" t="s">
        <v>60</v>
      </c>
      <c r="C11" s="28">
        <v>0</v>
      </c>
      <c r="D11" s="28">
        <v>0</v>
      </c>
    </row>
    <row r="12" spans="1:5" ht="24" customHeight="1">
      <c r="A12" s="29">
        <v>2</v>
      </c>
      <c r="B12" s="30" t="s">
        <v>61</v>
      </c>
      <c r="C12" s="35">
        <v>9000000000</v>
      </c>
      <c r="D12" s="35">
        <v>9000000000</v>
      </c>
    </row>
    <row r="13" spans="1:5" ht="24" customHeight="1">
      <c r="A13" s="29">
        <v>3</v>
      </c>
      <c r="B13" s="30" t="s">
        <v>62</v>
      </c>
      <c r="C13" s="31">
        <v>280000000</v>
      </c>
      <c r="D13" s="31">
        <v>280000000</v>
      </c>
    </row>
    <row r="14" spans="1:5" ht="24" customHeight="1">
      <c r="A14" s="29">
        <v>4</v>
      </c>
      <c r="B14" s="30" t="s">
        <v>63</v>
      </c>
      <c r="C14" s="31"/>
      <c r="D14" s="31"/>
    </row>
    <row r="15" spans="1:5" ht="24" customHeight="1">
      <c r="A15" s="29">
        <v>5</v>
      </c>
      <c r="B15" s="30" t="s">
        <v>64</v>
      </c>
      <c r="C15" s="31"/>
      <c r="D15" s="31"/>
    </row>
    <row r="16" spans="1:5" ht="24" customHeight="1">
      <c r="A16" s="29">
        <v>6</v>
      </c>
      <c r="B16" s="30" t="s">
        <v>65</v>
      </c>
      <c r="C16" s="31"/>
      <c r="D16" s="31"/>
    </row>
    <row r="17" spans="1:4" ht="24" customHeight="1">
      <c r="A17" s="29">
        <v>7</v>
      </c>
      <c r="B17" s="30" t="s">
        <v>66</v>
      </c>
      <c r="C17" s="31"/>
      <c r="D17" s="31"/>
    </row>
    <row r="18" spans="1:4" ht="24" customHeight="1">
      <c r="A18" s="29">
        <v>8</v>
      </c>
      <c r="B18" s="30" t="s">
        <v>67</v>
      </c>
      <c r="C18" s="31"/>
      <c r="D18" s="31"/>
    </row>
    <row r="19" spans="1:4" ht="24" customHeight="1">
      <c r="A19" s="29">
        <v>9</v>
      </c>
      <c r="B19" s="30" t="s">
        <v>68</v>
      </c>
      <c r="C19" s="31">
        <v>5000000</v>
      </c>
      <c r="D19" s="31">
        <v>5000000</v>
      </c>
    </row>
    <row r="20" spans="1:4" ht="24" customHeight="1">
      <c r="A20" s="32">
        <v>10</v>
      </c>
      <c r="B20" s="33" t="s">
        <v>69</v>
      </c>
      <c r="C20" s="36">
        <v>1050000000</v>
      </c>
      <c r="D20" s="36">
        <v>100000000</v>
      </c>
    </row>
    <row r="21" spans="1:4" ht="24" customHeight="1">
      <c r="A21" s="9" t="s">
        <v>28</v>
      </c>
      <c r="B21" s="12" t="s">
        <v>29</v>
      </c>
      <c r="C21" s="16">
        <f>SUM(C22:C30)</f>
        <v>9790000000</v>
      </c>
      <c r="D21" s="16">
        <f>SUM(D22:D30)</f>
        <v>9494000000</v>
      </c>
    </row>
    <row r="22" spans="1:4" ht="24" customHeight="1">
      <c r="A22" s="26">
        <v>1</v>
      </c>
      <c r="B22" s="27" t="s">
        <v>55</v>
      </c>
      <c r="C22" s="28">
        <v>410000000</v>
      </c>
      <c r="D22" s="28">
        <v>0</v>
      </c>
    </row>
    <row r="23" spans="1:4" ht="24" customHeight="1">
      <c r="A23" s="29">
        <v>2</v>
      </c>
      <c r="B23" s="30" t="s">
        <v>56</v>
      </c>
      <c r="C23" s="31">
        <v>2755000000</v>
      </c>
      <c r="D23" s="31">
        <v>2755000000</v>
      </c>
    </row>
    <row r="24" spans="1:4" ht="24" customHeight="1">
      <c r="A24" s="29">
        <v>3</v>
      </c>
      <c r="B24" s="30" t="s">
        <v>71</v>
      </c>
      <c r="C24" s="31">
        <v>4600000000</v>
      </c>
      <c r="D24" s="31">
        <v>4600000000</v>
      </c>
    </row>
    <row r="25" spans="1:4" ht="24" customHeight="1">
      <c r="A25" s="29">
        <v>4</v>
      </c>
      <c r="B25" s="30" t="s">
        <v>70</v>
      </c>
      <c r="C25" s="31">
        <v>50000000</v>
      </c>
      <c r="D25" s="31">
        <v>460000000</v>
      </c>
    </row>
    <row r="26" spans="1:4" ht="24" customHeight="1">
      <c r="A26" s="29">
        <v>5</v>
      </c>
      <c r="B26" s="30" t="s">
        <v>57</v>
      </c>
      <c r="C26" s="31"/>
      <c r="D26" s="31"/>
    </row>
    <row r="27" spans="1:4" ht="24" customHeight="1">
      <c r="A27" s="29">
        <v>6</v>
      </c>
      <c r="B27" s="30" t="s">
        <v>60</v>
      </c>
      <c r="C27" s="31">
        <v>1975000000</v>
      </c>
      <c r="D27" s="31">
        <v>1679000000</v>
      </c>
    </row>
    <row r="28" spans="1:4" ht="24" customHeight="1">
      <c r="A28" s="29">
        <v>7</v>
      </c>
      <c r="B28" s="30" t="s">
        <v>58</v>
      </c>
      <c r="C28" s="31"/>
      <c r="D28" s="31"/>
    </row>
    <row r="29" spans="1:4" ht="24" customHeight="1">
      <c r="A29" s="29">
        <v>8</v>
      </c>
      <c r="B29" s="30" t="s">
        <v>59</v>
      </c>
      <c r="C29" s="31"/>
      <c r="D29" s="31"/>
    </row>
    <row r="30" spans="1:4" ht="24" customHeight="1">
      <c r="A30" s="32">
        <v>9</v>
      </c>
      <c r="B30" s="33" t="s">
        <v>30</v>
      </c>
      <c r="C30" s="34"/>
      <c r="D30" s="34"/>
    </row>
    <row r="31" spans="1:4" ht="24" customHeight="1">
      <c r="A31" s="9" t="s">
        <v>31</v>
      </c>
      <c r="B31" s="12" t="s">
        <v>32</v>
      </c>
      <c r="C31" s="16"/>
      <c r="D31" s="16"/>
    </row>
    <row r="32" spans="1:4" ht="24" customHeight="1">
      <c r="A32" s="9" t="s">
        <v>33</v>
      </c>
      <c r="B32" s="12" t="s">
        <v>34</v>
      </c>
      <c r="C32" s="16"/>
      <c r="D32" s="16"/>
    </row>
    <row r="33" spans="1:4" ht="24" customHeight="1">
      <c r="A33" s="9" t="s">
        <v>35</v>
      </c>
      <c r="B33" s="12" t="s">
        <v>36</v>
      </c>
      <c r="C33" s="16">
        <f>C34+C35</f>
        <v>169505000000</v>
      </c>
      <c r="D33" s="16">
        <f>D34+D35</f>
        <v>169505000000</v>
      </c>
    </row>
    <row r="34" spans="1:4" ht="24" customHeight="1">
      <c r="A34" s="26">
        <v>1</v>
      </c>
      <c r="B34" s="27" t="s">
        <v>73</v>
      </c>
      <c r="C34" s="28">
        <v>122673000000</v>
      </c>
      <c r="D34" s="28">
        <v>122673000000</v>
      </c>
    </row>
    <row r="35" spans="1:4" ht="24" customHeight="1">
      <c r="A35" s="32">
        <v>2</v>
      </c>
      <c r="B35" s="33" t="s">
        <v>74</v>
      </c>
      <c r="C35" s="34">
        <v>46832000000</v>
      </c>
      <c r="D35" s="34">
        <v>46832000000</v>
      </c>
    </row>
  </sheetData>
  <mergeCells count="7">
    <mergeCell ref="A2:B2"/>
    <mergeCell ref="C2:D2"/>
    <mergeCell ref="A3:D3"/>
    <mergeCell ref="A4:D4"/>
    <mergeCell ref="A6:A7"/>
    <mergeCell ref="B6:B7"/>
    <mergeCell ref="C6:D6"/>
  </mergeCells>
  <pageMargins left="0.7" right="0.7" top="0.75" bottom="0.75" header="0.3" footer="0.3"/>
  <pageSetup scale="71" fitToHeight="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3A8D-2998-4C1A-A5F1-E4EF70A5DC71}">
  <sheetPr>
    <pageSetUpPr fitToPage="1"/>
  </sheetPr>
  <dimension ref="A1:F23"/>
  <sheetViews>
    <sheetView workbookViewId="0">
      <selection activeCell="B5" sqref="B5:B6"/>
    </sheetView>
  </sheetViews>
  <sheetFormatPr defaultRowHeight="15"/>
  <cols>
    <col min="1" max="1" width="7.85546875" customWidth="1"/>
    <col min="2" max="2" width="41.140625" customWidth="1"/>
    <col min="3" max="3" width="25.5703125" customWidth="1"/>
    <col min="4" max="4" width="20.42578125" customWidth="1"/>
    <col min="5" max="5" width="28.28515625" customWidth="1"/>
    <col min="6" max="6" width="25.28515625" customWidth="1"/>
  </cols>
  <sheetData>
    <row r="1" spans="1:6" ht="24.75" customHeight="1">
      <c r="A1" s="20" t="str">
        <f>'Biểu số 109'!A2:B2</f>
        <v>UBND XÃ TÀ ĐÙNG</v>
      </c>
      <c r="B1" s="20"/>
      <c r="C1" s="4"/>
      <c r="D1" s="20" t="s">
        <v>77</v>
      </c>
      <c r="E1" s="20"/>
      <c r="F1" s="3"/>
    </row>
    <row r="2" spans="1:6" ht="33.75" customHeight="1">
      <c r="A2" s="20" t="s">
        <v>81</v>
      </c>
      <c r="B2" s="20"/>
      <c r="C2" s="20"/>
      <c r="D2" s="20"/>
      <c r="E2" s="20"/>
      <c r="F2" s="3"/>
    </row>
    <row r="3" spans="1:6" ht="21" customHeight="1">
      <c r="A3" s="21" t="s">
        <v>2</v>
      </c>
      <c r="B3" s="21"/>
      <c r="C3" s="21"/>
      <c r="D3" s="21"/>
      <c r="E3" s="21"/>
      <c r="F3" s="3"/>
    </row>
    <row r="4" spans="1:6" ht="23.25" customHeight="1">
      <c r="A4" s="1"/>
      <c r="B4" s="1"/>
      <c r="C4" s="1"/>
      <c r="D4" s="2"/>
      <c r="E4" s="5" t="s">
        <v>76</v>
      </c>
      <c r="F4" s="3"/>
    </row>
    <row r="5" spans="1:6" ht="29.25" customHeight="1">
      <c r="A5" s="24" t="s">
        <v>19</v>
      </c>
      <c r="B5" s="24" t="s">
        <v>20</v>
      </c>
      <c r="C5" s="24" t="s">
        <v>37</v>
      </c>
      <c r="D5" s="24"/>
      <c r="E5" s="24"/>
      <c r="F5" s="3"/>
    </row>
    <row r="6" spans="1:6" ht="66" customHeight="1">
      <c r="A6" s="24"/>
      <c r="B6" s="24"/>
      <c r="C6" s="9" t="s">
        <v>38</v>
      </c>
      <c r="D6" s="9" t="s">
        <v>39</v>
      </c>
      <c r="E6" s="9" t="s">
        <v>40</v>
      </c>
      <c r="F6" s="3"/>
    </row>
    <row r="7" spans="1:6" ht="27" customHeight="1">
      <c r="A7" s="9" t="s">
        <v>23</v>
      </c>
      <c r="B7" s="9" t="s">
        <v>24</v>
      </c>
      <c r="C7" s="9" t="s">
        <v>41</v>
      </c>
      <c r="D7" s="9">
        <v>2</v>
      </c>
      <c r="E7" s="9">
        <v>3</v>
      </c>
      <c r="F7" s="3"/>
    </row>
    <row r="8" spans="1:6" ht="27" customHeight="1">
      <c r="A8" s="13"/>
      <c r="B8" s="9" t="s">
        <v>42</v>
      </c>
      <c r="C8" s="10">
        <f>SUM(C10:C23)</f>
        <v>188384000000.34677</v>
      </c>
      <c r="D8" s="10">
        <f>SUM(D10:D23)</f>
        <v>6135000000</v>
      </c>
      <c r="E8" s="10">
        <f>SUM(E10:E23)</f>
        <v>182249000000.34677</v>
      </c>
      <c r="F8" s="3"/>
    </row>
    <row r="9" spans="1:6" ht="24.75" customHeight="1">
      <c r="A9" s="13"/>
      <c r="B9" s="6" t="s">
        <v>43</v>
      </c>
      <c r="C9" s="15"/>
      <c r="D9" s="37"/>
      <c r="E9" s="37"/>
      <c r="F9" s="18"/>
    </row>
    <row r="10" spans="1:6" s="39" customFormat="1" ht="32.25" customHeight="1">
      <c r="A10" s="26">
        <v>1</v>
      </c>
      <c r="B10" s="27" t="s">
        <v>44</v>
      </c>
      <c r="C10" s="40">
        <f>D10+E10</f>
        <v>5323000000</v>
      </c>
      <c r="D10" s="41"/>
      <c r="E10" s="41">
        <v>5323000000</v>
      </c>
      <c r="F10" s="38"/>
    </row>
    <row r="11" spans="1:6" s="39" customFormat="1" ht="32.25" customHeight="1">
      <c r="A11" s="29">
        <v>2</v>
      </c>
      <c r="B11" s="42" t="s">
        <v>72</v>
      </c>
      <c r="C11" s="43">
        <f>D11+E11</f>
        <v>1360000000</v>
      </c>
      <c r="D11" s="44"/>
      <c r="E11" s="44">
        <v>1360000000</v>
      </c>
      <c r="F11" s="38"/>
    </row>
    <row r="12" spans="1:6" s="39" customFormat="1" ht="32.25" customHeight="1">
      <c r="A12" s="29">
        <v>3</v>
      </c>
      <c r="B12" s="30" t="s">
        <v>45</v>
      </c>
      <c r="C12" s="43">
        <f t="shared" ref="C12:C23" si="0">D12+E12</f>
        <v>4216200000</v>
      </c>
      <c r="D12" s="44"/>
      <c r="E12" s="44">
        <v>4216200000</v>
      </c>
      <c r="F12" s="38"/>
    </row>
    <row r="13" spans="1:6" s="39" customFormat="1" ht="32.25" customHeight="1">
      <c r="A13" s="29">
        <v>4</v>
      </c>
      <c r="B13" s="30" t="s">
        <v>46</v>
      </c>
      <c r="C13" s="43">
        <f t="shared" si="0"/>
        <v>121447800000.34677</v>
      </c>
      <c r="D13" s="44">
        <v>3056000000</v>
      </c>
      <c r="E13" s="44">
        <v>118391800000.34677</v>
      </c>
      <c r="F13" s="38"/>
    </row>
    <row r="14" spans="1:6" s="39" customFormat="1" ht="32.25" customHeight="1">
      <c r="A14" s="29">
        <v>5</v>
      </c>
      <c r="B14" s="30" t="s">
        <v>82</v>
      </c>
      <c r="C14" s="43">
        <f t="shared" si="0"/>
        <v>3970913508</v>
      </c>
      <c r="D14" s="44"/>
      <c r="E14" s="43">
        <v>3970913508</v>
      </c>
      <c r="F14" s="38"/>
    </row>
    <row r="15" spans="1:6" s="39" customFormat="1" ht="32.25" customHeight="1">
      <c r="A15" s="29">
        <v>6</v>
      </c>
      <c r="B15" s="30" t="s">
        <v>47</v>
      </c>
      <c r="C15" s="43">
        <f t="shared" si="0"/>
        <v>3650000000</v>
      </c>
      <c r="D15" s="44">
        <v>1500000000</v>
      </c>
      <c r="E15" s="44">
        <v>2150000000</v>
      </c>
      <c r="F15" s="38"/>
    </row>
    <row r="16" spans="1:6" s="39" customFormat="1" ht="32.25" customHeight="1">
      <c r="A16" s="29">
        <v>7</v>
      </c>
      <c r="B16" s="30" t="s">
        <v>48</v>
      </c>
      <c r="C16" s="43">
        <f t="shared" si="0"/>
        <v>1417000000</v>
      </c>
      <c r="D16" s="44"/>
      <c r="E16" s="44">
        <v>1417000000</v>
      </c>
      <c r="F16" s="38"/>
    </row>
    <row r="17" spans="1:6" s="39" customFormat="1" ht="32.25" customHeight="1">
      <c r="A17" s="29">
        <v>8</v>
      </c>
      <c r="B17" s="30" t="s">
        <v>49</v>
      </c>
      <c r="C17" s="43">
        <f t="shared" si="0"/>
        <v>803648000</v>
      </c>
      <c r="D17" s="44"/>
      <c r="E17" s="44">
        <v>803648000</v>
      </c>
      <c r="F17" s="38"/>
    </row>
    <row r="18" spans="1:6" s="39" customFormat="1" ht="32.25" customHeight="1">
      <c r="A18" s="29">
        <v>9</v>
      </c>
      <c r="B18" s="30" t="s">
        <v>50</v>
      </c>
      <c r="C18" s="43">
        <f>D18+E18</f>
        <v>336432000</v>
      </c>
      <c r="D18" s="44"/>
      <c r="E18" s="44">
        <v>336432000</v>
      </c>
      <c r="F18" s="38"/>
    </row>
    <row r="19" spans="1:6" s="39" customFormat="1" ht="32.25" customHeight="1">
      <c r="A19" s="29">
        <v>10</v>
      </c>
      <c r="B19" s="30" t="s">
        <v>51</v>
      </c>
      <c r="C19" s="43">
        <f t="shared" si="0"/>
        <v>336432000</v>
      </c>
      <c r="D19" s="44"/>
      <c r="E19" s="44">
        <v>336432000</v>
      </c>
      <c r="F19" s="38"/>
    </row>
    <row r="20" spans="1:6" s="39" customFormat="1" ht="32.25" customHeight="1">
      <c r="A20" s="29">
        <v>11</v>
      </c>
      <c r="B20" s="30" t="s">
        <v>52</v>
      </c>
      <c r="C20" s="43">
        <f t="shared" si="0"/>
        <v>13564967476</v>
      </c>
      <c r="D20" s="44">
        <v>1500000000</v>
      </c>
      <c r="E20" s="45">
        <v>12064967476</v>
      </c>
      <c r="F20" s="38"/>
    </row>
    <row r="21" spans="1:6" s="39" customFormat="1" ht="32.25" customHeight="1">
      <c r="A21" s="29">
        <v>12</v>
      </c>
      <c r="B21" s="30" t="s">
        <v>53</v>
      </c>
      <c r="C21" s="43">
        <f t="shared" si="0"/>
        <v>26009131896</v>
      </c>
      <c r="D21" s="44">
        <v>79000000</v>
      </c>
      <c r="E21" s="44">
        <v>25930131896</v>
      </c>
      <c r="F21" s="38"/>
    </row>
    <row r="22" spans="1:6" s="39" customFormat="1" ht="32.25" customHeight="1">
      <c r="A22" s="29">
        <v>13</v>
      </c>
      <c r="B22" s="46" t="s">
        <v>83</v>
      </c>
      <c r="C22" s="43">
        <f t="shared" si="0"/>
        <v>3108475120</v>
      </c>
      <c r="D22" s="47"/>
      <c r="E22" s="44">
        <v>3108475120</v>
      </c>
      <c r="F22" s="38"/>
    </row>
    <row r="23" spans="1:6" s="39" customFormat="1" ht="32.25" customHeight="1">
      <c r="A23" s="32">
        <v>14</v>
      </c>
      <c r="B23" s="48" t="s">
        <v>54</v>
      </c>
      <c r="C23" s="49">
        <f t="shared" si="0"/>
        <v>2840000000</v>
      </c>
      <c r="D23" s="50"/>
      <c r="E23" s="51">
        <v>2840000000</v>
      </c>
      <c r="F23" s="38"/>
    </row>
  </sheetData>
  <mergeCells count="7">
    <mergeCell ref="A1:B1"/>
    <mergeCell ref="D1:E1"/>
    <mergeCell ref="A5:A6"/>
    <mergeCell ref="B5:B6"/>
    <mergeCell ref="C5:E5"/>
    <mergeCell ref="A2:E2"/>
    <mergeCell ref="A3:E3"/>
  </mergeCells>
  <pageMargins left="0.7" right="0.7" top="0.75" bottom="0.75" header="0.3" footer="0.3"/>
  <pageSetup scale="74" fitToHeight="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5307C-2936-4BD4-9B97-450BF7AF4EFF}">
  <sheetPr>
    <pageSetUpPr fitToPage="1"/>
  </sheetPr>
  <dimension ref="A2:H15"/>
  <sheetViews>
    <sheetView zoomScale="84" zoomScaleNormal="84" workbookViewId="0">
      <selection activeCell="E6" sqref="E6:E7"/>
    </sheetView>
  </sheetViews>
  <sheetFormatPr defaultRowHeight="16.5"/>
  <cols>
    <col min="1" max="1" width="62.42578125" style="39" customWidth="1"/>
    <col min="2" max="2" width="19.5703125" style="39" customWidth="1"/>
    <col min="3" max="3" width="25.5703125" style="39" customWidth="1"/>
    <col min="4" max="4" width="28.28515625" style="39" customWidth="1"/>
    <col min="5" max="5" width="25.28515625" style="39" customWidth="1"/>
    <col min="6" max="6" width="20.42578125" style="39" customWidth="1"/>
    <col min="7" max="7" width="18.5703125" style="39" customWidth="1"/>
    <col min="8" max="8" width="20.28515625" style="39" customWidth="1"/>
    <col min="9" max="16384" width="9.140625" style="39"/>
  </cols>
  <sheetData>
    <row r="2" spans="1:8" ht="24.75" customHeight="1">
      <c r="A2" s="20" t="str">
        <f>'Biểu số 109'!A2:B2</f>
        <v>UBND XÃ TÀ ĐÙNG</v>
      </c>
      <c r="B2" s="20"/>
      <c r="C2" s="4"/>
      <c r="D2" s="19"/>
      <c r="E2" s="38"/>
      <c r="F2" s="20" t="s">
        <v>84</v>
      </c>
      <c r="G2" s="20"/>
    </row>
    <row r="3" spans="1:8" ht="24.75" customHeight="1">
      <c r="A3" s="20" t="s">
        <v>81</v>
      </c>
      <c r="B3" s="20"/>
      <c r="C3" s="20"/>
      <c r="D3" s="20"/>
      <c r="E3" s="20"/>
      <c r="F3" s="20"/>
      <c r="G3" s="20"/>
      <c r="H3" s="20"/>
    </row>
    <row r="4" spans="1:8" ht="21" customHeight="1">
      <c r="A4" s="21" t="s">
        <v>2</v>
      </c>
      <c r="B4" s="21"/>
      <c r="C4" s="21"/>
      <c r="D4" s="21"/>
      <c r="E4" s="21"/>
      <c r="F4" s="21"/>
      <c r="G4" s="21"/>
      <c r="H4" s="21"/>
    </row>
    <row r="5" spans="1:8" ht="23.25" customHeight="1">
      <c r="D5" s="5"/>
      <c r="E5" s="38"/>
      <c r="F5" s="67" t="s">
        <v>76</v>
      </c>
      <c r="G5" s="67"/>
      <c r="H5" s="67"/>
    </row>
    <row r="6" spans="1:8" s="53" customFormat="1" ht="29.25" customHeight="1">
      <c r="A6" s="52" t="s">
        <v>85</v>
      </c>
      <c r="B6" s="52" t="s">
        <v>86</v>
      </c>
      <c r="C6" s="52" t="s">
        <v>87</v>
      </c>
      <c r="D6" s="52" t="s">
        <v>88</v>
      </c>
      <c r="E6" s="52" t="s">
        <v>89</v>
      </c>
      <c r="F6" s="52" t="s">
        <v>93</v>
      </c>
      <c r="G6" s="52"/>
      <c r="H6" s="52"/>
    </row>
    <row r="7" spans="1:8" s="53" customFormat="1" ht="84.75" customHeight="1">
      <c r="A7" s="54"/>
      <c r="B7" s="54"/>
      <c r="C7" s="54"/>
      <c r="D7" s="54"/>
      <c r="E7" s="54"/>
      <c r="F7" s="55" t="s">
        <v>90</v>
      </c>
      <c r="G7" s="55" t="s">
        <v>91</v>
      </c>
      <c r="H7" s="55" t="s">
        <v>92</v>
      </c>
    </row>
    <row r="8" spans="1:8" s="66" customFormat="1" ht="42.75" customHeight="1">
      <c r="A8" s="56" t="s">
        <v>38</v>
      </c>
      <c r="B8" s="64"/>
      <c r="C8" s="65">
        <f>C9+C10</f>
        <v>28000000000</v>
      </c>
      <c r="D8" s="65">
        <f t="shared" ref="D8:H8" si="0">D9+D10</f>
        <v>0</v>
      </c>
      <c r="E8" s="65">
        <f t="shared" si="0"/>
        <v>0</v>
      </c>
      <c r="F8" s="68">
        <f t="shared" si="0"/>
        <v>6135000000</v>
      </c>
      <c r="G8" s="68">
        <f t="shared" si="0"/>
        <v>0</v>
      </c>
      <c r="H8" s="68">
        <f t="shared" si="0"/>
        <v>6135000000</v>
      </c>
    </row>
    <row r="9" spans="1:8" s="59" customFormat="1" ht="32.25" customHeight="1">
      <c r="A9" s="57" t="s">
        <v>94</v>
      </c>
      <c r="B9" s="58"/>
      <c r="C9" s="58"/>
      <c r="D9" s="58"/>
      <c r="E9" s="58"/>
      <c r="F9" s="69"/>
      <c r="G9" s="69"/>
      <c r="H9" s="69"/>
    </row>
    <row r="10" spans="1:8" s="59" customFormat="1" ht="32.25" customHeight="1">
      <c r="A10" s="58" t="s">
        <v>95</v>
      </c>
      <c r="B10" s="58"/>
      <c r="C10" s="60">
        <f>SUM(C11:C15)</f>
        <v>28000000000</v>
      </c>
      <c r="D10" s="60">
        <f t="shared" ref="D10:H10" si="1">SUM(D11:D15)</f>
        <v>0</v>
      </c>
      <c r="E10" s="60">
        <f t="shared" si="1"/>
        <v>0</v>
      </c>
      <c r="F10" s="70">
        <f t="shared" si="1"/>
        <v>6135000000</v>
      </c>
      <c r="G10" s="70">
        <f t="shared" si="1"/>
        <v>0</v>
      </c>
      <c r="H10" s="70">
        <f t="shared" si="1"/>
        <v>6135000000</v>
      </c>
    </row>
    <row r="11" spans="1:8" s="38" customFormat="1" ht="50.25" customHeight="1">
      <c r="A11" s="14" t="s">
        <v>96</v>
      </c>
      <c r="B11" s="14">
        <v>2026</v>
      </c>
      <c r="C11" s="71">
        <v>2000000000</v>
      </c>
      <c r="D11" s="71"/>
      <c r="E11" s="71"/>
      <c r="F11" s="72">
        <f>G11+H11</f>
        <v>79000000</v>
      </c>
      <c r="G11" s="72"/>
      <c r="H11" s="72">
        <v>79000000</v>
      </c>
    </row>
    <row r="12" spans="1:8" s="38" customFormat="1" ht="51" customHeight="1">
      <c r="A12" s="61" t="s">
        <v>97</v>
      </c>
      <c r="B12" s="14">
        <v>2026</v>
      </c>
      <c r="C12" s="62">
        <v>5000000000</v>
      </c>
      <c r="D12" s="71"/>
      <c r="E12" s="71"/>
      <c r="F12" s="72">
        <f t="shared" ref="F12:F15" si="2">G12+H12</f>
        <v>1500000000</v>
      </c>
      <c r="G12" s="72"/>
      <c r="H12" s="72">
        <v>1500000000</v>
      </c>
    </row>
    <row r="13" spans="1:8" s="38" customFormat="1" ht="50.25" customHeight="1">
      <c r="A13" s="61" t="s">
        <v>98</v>
      </c>
      <c r="B13" s="14">
        <v>2026</v>
      </c>
      <c r="C13" s="62">
        <v>8000000000</v>
      </c>
      <c r="D13" s="71"/>
      <c r="E13" s="71"/>
      <c r="F13" s="72">
        <f t="shared" si="2"/>
        <v>1500000000</v>
      </c>
      <c r="G13" s="72"/>
      <c r="H13" s="72">
        <v>1500000000</v>
      </c>
    </row>
    <row r="14" spans="1:8" s="38" customFormat="1" ht="48.75" customHeight="1">
      <c r="A14" s="61" t="s">
        <v>99</v>
      </c>
      <c r="B14" s="14">
        <v>2026</v>
      </c>
      <c r="C14" s="71">
        <v>10000000000</v>
      </c>
      <c r="D14" s="71"/>
      <c r="E14" s="71"/>
      <c r="F14" s="72">
        <f t="shared" si="2"/>
        <v>1600000000</v>
      </c>
      <c r="G14" s="72"/>
      <c r="H14" s="72">
        <v>1600000000</v>
      </c>
    </row>
    <row r="15" spans="1:8" s="38" customFormat="1" ht="54" customHeight="1">
      <c r="A15" s="63" t="s">
        <v>100</v>
      </c>
      <c r="B15" s="14">
        <v>2026</v>
      </c>
      <c r="C15" s="71">
        <v>3000000000</v>
      </c>
      <c r="D15" s="71"/>
      <c r="E15" s="71"/>
      <c r="F15" s="72">
        <f t="shared" si="2"/>
        <v>1456000000</v>
      </c>
      <c r="G15" s="72"/>
      <c r="H15" s="72">
        <v>1456000000</v>
      </c>
    </row>
  </sheetData>
  <mergeCells count="11">
    <mergeCell ref="F2:G2"/>
    <mergeCell ref="E6:E7"/>
    <mergeCell ref="F6:H6"/>
    <mergeCell ref="A4:H4"/>
    <mergeCell ref="A3:H3"/>
    <mergeCell ref="F5:H5"/>
    <mergeCell ref="A2:B2"/>
    <mergeCell ref="A6:A7"/>
    <mergeCell ref="B6:B7"/>
    <mergeCell ref="C6:C7"/>
    <mergeCell ref="D6:D7"/>
  </mergeCells>
  <pageMargins left="0.7" right="0.7" top="0.75" bottom="0.75" header="0.3" footer="0.3"/>
  <pageSetup paperSize="9" scale="39"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Biêu số 108 </vt:lpstr>
      <vt:lpstr>Biểu số 109</vt:lpstr>
      <vt:lpstr>Biểu số 110</vt:lpstr>
      <vt:lpstr>Biếu số 111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dc:creator>
  <cp:lastModifiedBy>Tuan</cp:lastModifiedBy>
  <cp:lastPrinted>2025-08-27T04:00:09Z</cp:lastPrinted>
  <dcterms:created xsi:type="dcterms:W3CDTF">2025-08-27T02:49:29Z</dcterms:created>
  <dcterms:modified xsi:type="dcterms:W3CDTF">2026-01-06T04:12:01Z</dcterms:modified>
</cp:coreProperties>
</file>